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9192" activeTab="0"/>
  </bookViews>
  <sheets>
    <sheet name="1 додаток" sheetId="1" r:id="rId1"/>
  </sheets>
  <definedNames>
    <definedName name="_xlnm.Print_Area" localSheetId="0">'1 додаток'!$A$1:$G$97</definedName>
  </definedNames>
  <calcPr fullCalcOnLoad="1"/>
</workbook>
</file>

<file path=xl/sharedStrings.xml><?xml version="1.0" encoding="utf-8"?>
<sst xmlns="http://schemas.openxmlformats.org/spreadsheetml/2006/main" count="185" uniqueCount="150">
  <si>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</si>
  <si>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</si>
  <si>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</si>
  <si>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</si>
  <si>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</si>
  <si>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</si>
  <si>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</si>
  <si>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</si>
  <si>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</si>
  <si>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</si>
  <si>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</si>
  <si>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</si>
  <si>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</si>
  <si>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</si>
  <si>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</si>
  <si>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</si>
  <si>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</si>
  <si>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</si>
  <si>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</si>
  <si>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</si>
  <si>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</si>
  <si>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</si>
  <si>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</si>
  <si>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</si>
  <si>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</si>
  <si>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</si>
  <si>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</si>
  <si>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</si>
  <si>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</si>
  <si>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</si>
  <si>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</si>
  <si>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</si>
  <si>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</si>
  <si>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</si>
  <si>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</si>
  <si>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</si>
  <si>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</si>
  <si>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</si>
  <si>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</si>
  <si>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</si>
  <si>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</si>
  <si>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</si>
  <si>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</si>
  <si>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</si>
  <si>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</si>
  <si>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</si>
  <si>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</si>
  <si>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</si>
  <si>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</si>
  <si>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</si>
  <si>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</si>
  <si>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</si>
  <si>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</si>
  <si>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</si>
  <si>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</si>
  <si>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</si>
  <si>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</si>
  <si>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</si>
  <si>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</si>
  <si>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</si>
  <si>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</si>
  <si>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</si>
  <si>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</si>
  <si>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</si>
  <si>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</si>
  <si>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</si>
  <si>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</si>
  <si>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</si>
  <si>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</si>
  <si>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</si>
  <si>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</si>
  <si>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</si>
  <si>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</si>
  <si>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</si>
  <si>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</si>
  <si>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</si>
  <si>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</si>
  <si>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</si>
  <si>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</si>
  <si>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</si>
  <si>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</si>
  <si>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</si>
  <si>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</si>
  <si>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</si>
  <si>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</si>
  <si>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</si>
  <si>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</si>
  <si>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</si>
  <si>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</si>
  <si>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</si>
  <si>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</si>
  <si>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</si>
  <si>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</si>
  <si>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</si>
  <si>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</si>
  <si>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</si>
  <si>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</si>
  <si>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Надходження коштів від Державного фонду дорогоцінних металів і дорогоцінного каміння</t>
  </si>
  <si>
    <t>Субвенції з державного бюджету</t>
  </si>
  <si>
    <t>Субвенції з місцевих бюджетів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</si>
  <si>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</si>
  <si>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</si>
  <si>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</si>
  <si>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</si>
  <si>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</si>
  <si>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</si>
  <si>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№1</t>
  </si>
  <si>
    <t>Плата за встановлення земельного сервітуту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</si>
  <si>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</si>
  <si>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</si>
  <si>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Фактичні надходження звітного періоду</t>
  </si>
  <si>
    <t>Субвенція з місцевого бюджету на здійснення переданих видатків у сфері освіти за рахунок коштів освітньої субвенції</t>
  </si>
  <si>
    <t>грн.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</si>
  <si>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</si>
  <si>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</si>
  <si>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</si>
  <si>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РАЗОМ ДОХОДІВ ПО СПЕЦІАЛЬНОМУ ФОНДУ                                                           (без урахування офіційних трансфертів)</t>
  </si>
  <si>
    <t>5</t>
  </si>
  <si>
    <t>Податок на майно, з них:</t>
  </si>
  <si>
    <t>податок на нерухоме майно, відмінне від земельної ділянки, сплачений юридичними та фізичними особами, які є власниками об’єктів житлової та нежитлової нерухомості</t>
  </si>
  <si>
    <t>плата за землю</t>
  </si>
  <si>
    <t>1.6.1.1</t>
  </si>
  <si>
    <t>1.6.1.2</t>
  </si>
  <si>
    <t>1.6.1.3</t>
  </si>
  <si>
    <t>транспортний податок з юридичних та фізичних осіб</t>
  </si>
  <si>
    <t>План за звітний період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</si>
  <si>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 до сімейних, та забезпечення житлом дітей сиріт, дітей, позбавлених батьківського піклування, осіб з їх числа, за рахунок відповідної субвенції з державного бюджету</t>
  </si>
  <si>
    <t>4.2.12</t>
  </si>
  <si>
    <t>4.2.13</t>
  </si>
  <si>
    <t>4.2.14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</si>
  <si>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</si>
  <si>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</si>
  <si>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</si>
  <si>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до рішення Южноукраїнської міської ради </t>
  </si>
  <si>
    <t xml:space="preserve"> за 2020 рік</t>
  </si>
  <si>
    <t>4.2.6.</t>
  </si>
  <si>
    <t>4.2.8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</si>
  <si>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</si>
  <si>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</si>
  <si>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Надходження коштів з рахунків виборчих фондів  </t>
  </si>
  <si>
    <t>ВСЬОГО ДОХОДИ ЗАГАЛЬНОГО ФОНДУ                                                                                    (з урахуванням офіційних трансфертів)</t>
  </si>
  <si>
    <t>РАЗОМ ДОХОДИ ЗАГАЛЬНОГО ФОНДУ                                                                                                                                     (без урахування офіційних трансфертів)</t>
  </si>
  <si>
    <t xml:space="preserve">РАЗОМ ДОХОДІВ СПЕЦІАЛЬНОГО ФОНДУ                                                                                                                  (з урахуванням офіційних трансфертів)                                                   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</si>
  <si>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</si>
  <si>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у 3 р.б.</t>
  </si>
  <si>
    <t>4</t>
  </si>
  <si>
    <t>(код бюджету)</t>
  </si>
  <si>
    <t xml:space="preserve">Секретар міської ради                                        </t>
  </si>
  <si>
    <t>М.О. Пелюх</t>
  </si>
  <si>
    <t xml:space="preserve">від ____________2021_ № _________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</si>
</sst>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25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3" fillId="0" borderId="0" xfId="0" applyNumberFormat="1" applyFont="1" applyFill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Alignment="1">
      <alignment horizontal="center"/>
    </xf>
    <xf numFmtId="188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188" fontId="8" fillId="0" borderId="0" xfId="0" applyNumberFormat="1" applyFont="1" applyFill="1" applyAlignment="1">
      <alignment horizontal="left"/>
    </xf>
    <xf numFmtId="188" fontId="8" fillId="0" borderId="0" xfId="0" applyNumberFormat="1" applyFont="1" applyAlignment="1">
      <alignment/>
    </xf>
    <xf numFmtId="188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10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92" zoomScaleSheetLayoutView="92" zoomScalePageLayoutView="0" workbookViewId="0" topLeftCell="A1">
      <selection activeCell="C7" sqref="C7"/>
    </sheetView>
  </sheetViews>
  <sheetFormatPr defaultColWidth="9.125" defaultRowHeight="12.75"/>
  <cols>
    <col min="1" max="1" width="7.375" style="28" customWidth="1"/>
    <col min="2" max="2" width="13.50390625" style="1" customWidth="1"/>
    <col min="3" max="3" width="63.375" style="1" customWidth="1"/>
    <col min="4" max="4" width="21.25390625" style="27" customWidth="1"/>
    <col min="5" max="5" width="21.00390625" style="27" customWidth="1"/>
    <col min="6" max="6" width="17.50390625" style="29" customWidth="1"/>
    <col min="7" max="7" width="15.00390625" style="18" customWidth="1"/>
    <col min="8" max="16384" width="9.125" style="1" customWidth="1"/>
  </cols>
  <sheetData>
    <row r="1" spans="1:7" s="20" customFormat="1" ht="21">
      <c r="A1" s="34"/>
      <c r="B1" s="35"/>
      <c r="C1" s="35"/>
      <c r="D1" s="36"/>
      <c r="E1" s="40" t="s">
        <v>106</v>
      </c>
      <c r="F1" s="37"/>
      <c r="G1" s="37"/>
    </row>
    <row r="2" spans="1:7" s="20" customFormat="1" ht="21">
      <c r="A2" s="34"/>
      <c r="B2" s="35"/>
      <c r="C2" s="35"/>
      <c r="D2" s="36"/>
      <c r="E2" s="40" t="s">
        <v>133</v>
      </c>
      <c r="F2" s="37"/>
      <c r="G2" s="37"/>
    </row>
    <row r="3" spans="1:7" s="20" customFormat="1" ht="21">
      <c r="A3" s="34"/>
      <c r="B3" s="35"/>
      <c r="C3" s="35"/>
      <c r="D3" s="38"/>
      <c r="E3" s="41" t="s">
        <v>149</v>
      </c>
      <c r="F3" s="38"/>
      <c r="G3" s="38"/>
    </row>
    <row r="4" spans="1:7" s="20" customFormat="1" ht="21">
      <c r="A4" s="39"/>
      <c r="B4" s="46"/>
      <c r="C4" s="46"/>
      <c r="D4" s="46"/>
      <c r="E4" s="46"/>
      <c r="F4" s="46"/>
      <c r="G4" s="46"/>
    </row>
    <row r="5" spans="1:7" s="20" customFormat="1" ht="18">
      <c r="A5" s="47" t="s">
        <v>79</v>
      </c>
      <c r="B5" s="47"/>
      <c r="C5" s="47"/>
      <c r="D5" s="47"/>
      <c r="E5" s="47"/>
      <c r="F5" s="47"/>
      <c r="G5" s="47"/>
    </row>
    <row r="6" spans="1:7" s="20" customFormat="1" ht="18">
      <c r="A6" s="47" t="s">
        <v>134</v>
      </c>
      <c r="B6" s="47"/>
      <c r="C6" s="47"/>
      <c r="D6" s="47"/>
      <c r="E6" s="47"/>
      <c r="F6" s="47"/>
      <c r="G6" s="47"/>
    </row>
    <row r="7" spans="1:7" s="20" customFormat="1" ht="15">
      <c r="A7" s="10"/>
      <c r="B7" s="44">
        <v>14205100000</v>
      </c>
      <c r="C7" s="3"/>
      <c r="D7" s="14"/>
      <c r="E7" s="14"/>
      <c r="F7" s="14"/>
      <c r="G7" s="14" t="s">
        <v>112</v>
      </c>
    </row>
    <row r="8" spans="1:7" s="20" customFormat="1" ht="15">
      <c r="A8" s="10"/>
      <c r="B8" s="45" t="s">
        <v>146</v>
      </c>
      <c r="C8" s="3"/>
      <c r="D8" s="14"/>
      <c r="E8" s="14"/>
      <c r="F8" s="14"/>
      <c r="G8" s="14"/>
    </row>
    <row r="9" spans="1:12" s="20" customFormat="1" ht="12.75">
      <c r="A9" s="48" t="s">
        <v>16</v>
      </c>
      <c r="B9" s="51" t="s">
        <v>0</v>
      </c>
      <c r="C9" s="51" t="s">
        <v>1</v>
      </c>
      <c r="D9" s="52" t="s">
        <v>125</v>
      </c>
      <c r="E9" s="53" t="s">
        <v>110</v>
      </c>
      <c r="F9" s="53" t="s">
        <v>14</v>
      </c>
      <c r="G9" s="56" t="s">
        <v>15</v>
      </c>
      <c r="H9" s="21"/>
      <c r="I9" s="21"/>
      <c r="J9" s="21"/>
      <c r="K9" s="21"/>
      <c r="L9" s="21"/>
    </row>
    <row r="10" spans="1:12" s="20" customFormat="1" ht="12.75" customHeight="1">
      <c r="A10" s="49"/>
      <c r="B10" s="51"/>
      <c r="C10" s="51"/>
      <c r="D10" s="52"/>
      <c r="E10" s="54"/>
      <c r="F10" s="54"/>
      <c r="G10" s="56"/>
      <c r="H10" s="21"/>
      <c r="I10" s="21"/>
      <c r="J10" s="21"/>
      <c r="K10" s="21"/>
      <c r="L10" s="21"/>
    </row>
    <row r="11" spans="1:12" s="20" customFormat="1" ht="28.5" customHeight="1">
      <c r="A11" s="50"/>
      <c r="B11" s="51"/>
      <c r="C11" s="51"/>
      <c r="D11" s="52"/>
      <c r="E11" s="55"/>
      <c r="F11" s="55"/>
      <c r="G11" s="56"/>
      <c r="H11" s="21"/>
      <c r="I11" s="21"/>
      <c r="J11" s="21"/>
      <c r="K11" s="21"/>
      <c r="L11" s="21"/>
    </row>
    <row r="12" spans="1:12" s="20" customFormat="1" ht="15">
      <c r="A12" s="5" t="s">
        <v>34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1"/>
      <c r="I12" s="21"/>
      <c r="J12" s="21"/>
      <c r="K12" s="21"/>
      <c r="L12" s="21"/>
    </row>
    <row r="13" spans="1:12" s="20" customFormat="1" ht="21" customHeight="1">
      <c r="A13" s="60" t="s">
        <v>35</v>
      </c>
      <c r="B13" s="61"/>
      <c r="C13" s="61"/>
      <c r="D13" s="61"/>
      <c r="E13" s="61"/>
      <c r="F13" s="61"/>
      <c r="G13" s="62"/>
      <c r="H13" s="21"/>
      <c r="I13" s="21"/>
      <c r="J13" s="21"/>
      <c r="K13" s="21"/>
      <c r="L13" s="21"/>
    </row>
    <row r="14" spans="1:7" s="20" customFormat="1" ht="25.5" customHeight="1">
      <c r="A14" s="5">
        <v>1</v>
      </c>
      <c r="B14" s="7">
        <v>10000000</v>
      </c>
      <c r="C14" s="8" t="s">
        <v>2</v>
      </c>
      <c r="D14" s="33">
        <f>D15+D16+D19+D20+D28+D17+D18</f>
        <v>414007700</v>
      </c>
      <c r="E14" s="33">
        <f>E15+E16+E19+E20+E28+E17+E18</f>
        <v>464289368.98999995</v>
      </c>
      <c r="F14" s="33">
        <f>E14-D14</f>
        <v>50281668.98999995</v>
      </c>
      <c r="G14" s="15">
        <f aca="true" t="shared" si="0" ref="G14:G25">E14/D14*100</f>
        <v>112.1451047866984</v>
      </c>
    </row>
    <row r="15" spans="1:7" s="20" customFormat="1" ht="26.25" customHeight="1">
      <c r="A15" s="5" t="s">
        <v>17</v>
      </c>
      <c r="B15" s="7">
        <v>11010000</v>
      </c>
      <c r="C15" s="8" t="s">
        <v>53</v>
      </c>
      <c r="D15" s="33">
        <v>350574000</v>
      </c>
      <c r="E15" s="33">
        <v>392687548.82</v>
      </c>
      <c r="F15" s="33">
        <f aca="true" t="shared" si="1" ref="F15:F75">E15-D15</f>
        <v>42113548.81999999</v>
      </c>
      <c r="G15" s="15">
        <f t="shared" si="0"/>
        <v>112.01274162373707</v>
      </c>
    </row>
    <row r="16" spans="1:7" s="20" customFormat="1" ht="36" customHeight="1">
      <c r="A16" s="5" t="s">
        <v>18</v>
      </c>
      <c r="B16" s="7">
        <v>11020200</v>
      </c>
      <c r="C16" s="8" t="s">
        <v>88</v>
      </c>
      <c r="D16" s="33">
        <v>180000</v>
      </c>
      <c r="E16" s="33">
        <v>239712.63</v>
      </c>
      <c r="F16" s="33">
        <f t="shared" si="1"/>
        <v>59712.630000000005</v>
      </c>
      <c r="G16" s="15">
        <f t="shared" si="0"/>
        <v>133.17368333333332</v>
      </c>
    </row>
    <row r="17" spans="1:7" s="20" customFormat="1" ht="30.75">
      <c r="A17" s="5" t="s">
        <v>19</v>
      </c>
      <c r="B17" s="7">
        <v>14021900</v>
      </c>
      <c r="C17" s="8" t="s">
        <v>85</v>
      </c>
      <c r="D17" s="33">
        <v>750000</v>
      </c>
      <c r="E17" s="33">
        <v>1135696.39</v>
      </c>
      <c r="F17" s="33">
        <f t="shared" si="1"/>
        <v>385696.3899999999</v>
      </c>
      <c r="G17" s="15">
        <f t="shared" si="0"/>
        <v>151.4261853333333</v>
      </c>
    </row>
    <row r="18" spans="1:7" s="20" customFormat="1" ht="30.75">
      <c r="A18" s="5" t="s">
        <v>20</v>
      </c>
      <c r="B18" s="7">
        <v>14031900</v>
      </c>
      <c r="C18" s="8" t="s">
        <v>86</v>
      </c>
      <c r="D18" s="33">
        <v>3200000</v>
      </c>
      <c r="E18" s="33">
        <v>3968268.51</v>
      </c>
      <c r="F18" s="33">
        <f t="shared" si="1"/>
        <v>768268.5099999998</v>
      </c>
      <c r="G18" s="15">
        <f t="shared" si="0"/>
        <v>124.0083909375</v>
      </c>
    </row>
    <row r="19" spans="1:7" s="20" customFormat="1" ht="30.75">
      <c r="A19" s="5" t="s">
        <v>21</v>
      </c>
      <c r="B19" s="7">
        <v>14040000</v>
      </c>
      <c r="C19" s="8" t="s">
        <v>55</v>
      </c>
      <c r="D19" s="33">
        <v>6100000</v>
      </c>
      <c r="E19" s="33">
        <v>7493071.03</v>
      </c>
      <c r="F19" s="33">
        <f t="shared" si="1"/>
        <v>1393071.0300000003</v>
      </c>
      <c r="G19" s="15">
        <f t="shared" si="0"/>
        <v>122.83722999999999</v>
      </c>
    </row>
    <row r="20" spans="1:7" s="20" customFormat="1" ht="23.25" customHeight="1">
      <c r="A20" s="5" t="s">
        <v>80</v>
      </c>
      <c r="B20" s="7">
        <v>18000000</v>
      </c>
      <c r="C20" s="8" t="s">
        <v>56</v>
      </c>
      <c r="D20" s="33">
        <f>D21+D25+D26+D27</f>
        <v>53203700</v>
      </c>
      <c r="E20" s="33">
        <f>E21+E25+E26+E27</f>
        <v>58765071.61</v>
      </c>
      <c r="F20" s="33">
        <f t="shared" si="1"/>
        <v>5561371.609999999</v>
      </c>
      <c r="G20" s="15">
        <f t="shared" si="0"/>
        <v>110.45297904093137</v>
      </c>
    </row>
    <row r="21" spans="1:7" s="20" customFormat="1" ht="18" customHeight="1">
      <c r="A21" s="5" t="s">
        <v>81</v>
      </c>
      <c r="B21" s="7">
        <v>18010000</v>
      </c>
      <c r="C21" s="8" t="s">
        <v>118</v>
      </c>
      <c r="D21" s="33">
        <f>D22+D23+D24</f>
        <v>35999400</v>
      </c>
      <c r="E21" s="33">
        <f>E22+E23+E24</f>
        <v>39465939.26</v>
      </c>
      <c r="F21" s="33">
        <f t="shared" si="1"/>
        <v>3466539.259999998</v>
      </c>
      <c r="G21" s="15">
        <f t="shared" si="0"/>
        <v>109.62943621282577</v>
      </c>
    </row>
    <row r="22" spans="1:7" s="20" customFormat="1" ht="46.5">
      <c r="A22" s="5" t="s">
        <v>121</v>
      </c>
      <c r="B22" s="7"/>
      <c r="C22" s="8" t="s">
        <v>119</v>
      </c>
      <c r="D22" s="33">
        <v>920000</v>
      </c>
      <c r="E22" s="33">
        <v>1354948.51</v>
      </c>
      <c r="F22" s="33">
        <f t="shared" si="1"/>
        <v>434948.51</v>
      </c>
      <c r="G22" s="15">
        <f t="shared" si="0"/>
        <v>147.27701195652173</v>
      </c>
    </row>
    <row r="23" spans="1:7" s="20" customFormat="1" ht="20.25" customHeight="1">
      <c r="A23" s="5" t="s">
        <v>122</v>
      </c>
      <c r="B23" s="7"/>
      <c r="C23" s="8" t="s">
        <v>120</v>
      </c>
      <c r="D23" s="33">
        <v>35025000</v>
      </c>
      <c r="E23" s="33">
        <v>38056523.32</v>
      </c>
      <c r="F23" s="33">
        <f t="shared" si="1"/>
        <v>3031523.3200000003</v>
      </c>
      <c r="G23" s="15">
        <f t="shared" si="0"/>
        <v>108.65531283369023</v>
      </c>
    </row>
    <row r="24" spans="1:7" s="20" customFormat="1" ht="21.75" customHeight="1">
      <c r="A24" s="5" t="s">
        <v>123</v>
      </c>
      <c r="B24" s="7"/>
      <c r="C24" s="8" t="s">
        <v>124</v>
      </c>
      <c r="D24" s="33">
        <v>54400</v>
      </c>
      <c r="E24" s="33">
        <v>54467.43</v>
      </c>
      <c r="F24" s="33">
        <f t="shared" si="1"/>
        <v>67.43000000000029</v>
      </c>
      <c r="G24" s="15">
        <f t="shared" si="0"/>
        <v>100.12395220588235</v>
      </c>
    </row>
    <row r="25" spans="1:7" s="20" customFormat="1" ht="20.25" customHeight="1">
      <c r="A25" s="5" t="s">
        <v>82</v>
      </c>
      <c r="B25" s="7">
        <v>18030000</v>
      </c>
      <c r="C25" s="8" t="s">
        <v>40</v>
      </c>
      <c r="D25" s="33">
        <v>4300</v>
      </c>
      <c r="E25" s="33">
        <v>7915.65</v>
      </c>
      <c r="F25" s="33">
        <f t="shared" si="1"/>
        <v>3615.6499999999996</v>
      </c>
      <c r="G25" s="15">
        <f t="shared" si="0"/>
        <v>184.0848837209302</v>
      </c>
    </row>
    <row r="26" spans="1:7" s="20" customFormat="1" ht="30.75" hidden="1">
      <c r="A26" s="5" t="s">
        <v>83</v>
      </c>
      <c r="B26" s="7">
        <v>18040000</v>
      </c>
      <c r="C26" s="8" t="s">
        <v>57</v>
      </c>
      <c r="D26" s="33">
        <v>0</v>
      </c>
      <c r="E26" s="33">
        <v>0</v>
      </c>
      <c r="F26" s="33">
        <f t="shared" si="1"/>
        <v>0</v>
      </c>
      <c r="G26" s="15" t="s">
        <v>52</v>
      </c>
    </row>
    <row r="27" spans="1:7" s="20" customFormat="1" ht="20.25" customHeight="1">
      <c r="A27" s="5" t="s">
        <v>84</v>
      </c>
      <c r="B27" s="7">
        <v>18050000</v>
      </c>
      <c r="C27" s="8" t="s">
        <v>3</v>
      </c>
      <c r="D27" s="33">
        <v>17200000</v>
      </c>
      <c r="E27" s="33">
        <v>19291216.7</v>
      </c>
      <c r="F27" s="33">
        <f t="shared" si="1"/>
        <v>2091216.6999999993</v>
      </c>
      <c r="G27" s="15">
        <f>E27/D27*100</f>
        <v>112.15823662790699</v>
      </c>
    </row>
    <row r="28" spans="1:7" s="20" customFormat="1" ht="15" hidden="1">
      <c r="A28" s="5" t="s">
        <v>21</v>
      </c>
      <c r="B28" s="7">
        <v>19010000</v>
      </c>
      <c r="C28" s="8" t="s">
        <v>4</v>
      </c>
      <c r="D28" s="33">
        <v>0</v>
      </c>
      <c r="E28" s="33">
        <v>0</v>
      </c>
      <c r="F28" s="33">
        <f t="shared" si="1"/>
        <v>0</v>
      </c>
      <c r="G28" s="15" t="e">
        <f>E28/D28*100</f>
        <v>#DIV/0!</v>
      </c>
    </row>
    <row r="29" spans="1:7" s="20" customFormat="1" ht="21.75" customHeight="1">
      <c r="A29" s="5" t="s">
        <v>23</v>
      </c>
      <c r="B29" s="7">
        <v>20000000</v>
      </c>
      <c r="C29" s="8" t="s">
        <v>5</v>
      </c>
      <c r="D29" s="33">
        <f>D30+D31+D32+D34+D39+D40+D41+D33</f>
        <v>1585500</v>
      </c>
      <c r="E29" s="33">
        <f>E30+E31+E32+E34+E39+E40+E41+E33+E42</f>
        <v>1865061.87</v>
      </c>
      <c r="F29" s="33">
        <f t="shared" si="1"/>
        <v>279561.8700000001</v>
      </c>
      <c r="G29" s="15">
        <f>E29/D29*100</f>
        <v>117.63241059602649</v>
      </c>
    </row>
    <row r="30" spans="1:7" s="20" customFormat="1" ht="15" hidden="1">
      <c r="A30" s="5" t="s">
        <v>24</v>
      </c>
      <c r="B30" s="7">
        <v>21080500</v>
      </c>
      <c r="C30" s="8" t="s">
        <v>22</v>
      </c>
      <c r="D30" s="33"/>
      <c r="E30" s="33"/>
      <c r="F30" s="33">
        <f t="shared" si="1"/>
        <v>0</v>
      </c>
      <c r="G30" s="15" t="e">
        <f>E30/D30*100</f>
        <v>#DIV/0!</v>
      </c>
    </row>
    <row r="31" spans="1:7" s="20" customFormat="1" ht="25.5" customHeight="1">
      <c r="A31" s="5" t="s">
        <v>25</v>
      </c>
      <c r="B31" s="7">
        <v>21081100</v>
      </c>
      <c r="C31" s="8" t="s">
        <v>6</v>
      </c>
      <c r="D31" s="33">
        <v>4000</v>
      </c>
      <c r="E31" s="33">
        <v>11788.68</v>
      </c>
      <c r="F31" s="33">
        <f t="shared" si="1"/>
        <v>7788.68</v>
      </c>
      <c r="G31" s="15" t="s">
        <v>144</v>
      </c>
    </row>
    <row r="32" spans="1:7" s="20" customFormat="1" ht="53.25" customHeight="1">
      <c r="A32" s="5" t="s">
        <v>26</v>
      </c>
      <c r="B32" s="7">
        <v>21081500</v>
      </c>
      <c r="C32" s="8" t="s">
        <v>65</v>
      </c>
      <c r="D32" s="33">
        <v>117100</v>
      </c>
      <c r="E32" s="33">
        <v>131200</v>
      </c>
      <c r="F32" s="33">
        <f t="shared" si="1"/>
        <v>14100</v>
      </c>
      <c r="G32" s="15">
        <f>E32/D32*100</f>
        <v>112.04099060631938</v>
      </c>
    </row>
    <row r="33" spans="1:7" s="20" customFormat="1" ht="23.25" customHeight="1">
      <c r="A33" s="5" t="s">
        <v>27</v>
      </c>
      <c r="B33" s="7">
        <v>21081700</v>
      </c>
      <c r="C33" s="8" t="s">
        <v>107</v>
      </c>
      <c r="D33" s="33">
        <v>44000</v>
      </c>
      <c r="E33" s="33">
        <v>80974.82</v>
      </c>
      <c r="F33" s="33">
        <f t="shared" si="1"/>
        <v>36974.82000000001</v>
      </c>
      <c r="G33" s="15">
        <f aca="true" t="shared" si="2" ref="G33:G44">E33/D33*100</f>
        <v>184.03368181818183</v>
      </c>
    </row>
    <row r="34" spans="1:7" s="20" customFormat="1" ht="21" customHeight="1">
      <c r="A34" s="5" t="s">
        <v>28</v>
      </c>
      <c r="B34" s="7">
        <v>22010000</v>
      </c>
      <c r="C34" s="8" t="s">
        <v>68</v>
      </c>
      <c r="D34" s="33">
        <v>777200</v>
      </c>
      <c r="E34" s="33">
        <v>862535.85</v>
      </c>
      <c r="F34" s="33">
        <f t="shared" si="1"/>
        <v>85335.84999999998</v>
      </c>
      <c r="G34" s="15">
        <f t="shared" si="2"/>
        <v>110.97990864642307</v>
      </c>
    </row>
    <row r="35" spans="1:7" s="20" customFormat="1" ht="46.5" hidden="1">
      <c r="A35" s="5" t="s">
        <v>69</v>
      </c>
      <c r="B35" s="7">
        <v>22010300</v>
      </c>
      <c r="C35" s="31" t="s">
        <v>74</v>
      </c>
      <c r="D35" s="33">
        <v>35600</v>
      </c>
      <c r="E35" s="33">
        <v>52877</v>
      </c>
      <c r="F35" s="33">
        <f>E35-D35</f>
        <v>17277</v>
      </c>
      <c r="G35" s="15">
        <f t="shared" si="2"/>
        <v>148.5308988764045</v>
      </c>
    </row>
    <row r="36" spans="1:7" s="20" customFormat="1" ht="30.75" customHeight="1" hidden="1">
      <c r="A36" s="5" t="s">
        <v>70</v>
      </c>
      <c r="B36" s="7">
        <v>22012500</v>
      </c>
      <c r="C36" s="8" t="s">
        <v>58</v>
      </c>
      <c r="D36" s="33">
        <v>674800</v>
      </c>
      <c r="E36" s="33">
        <v>841933.12</v>
      </c>
      <c r="F36" s="33">
        <f t="shared" si="1"/>
        <v>167133.12</v>
      </c>
      <c r="G36" s="15">
        <f t="shared" si="2"/>
        <v>124.76780082987551</v>
      </c>
    </row>
    <row r="37" spans="1:7" s="20" customFormat="1" ht="51.75" customHeight="1" hidden="1">
      <c r="A37" s="5" t="s">
        <v>72</v>
      </c>
      <c r="B37" s="7">
        <v>22012600</v>
      </c>
      <c r="C37" s="8" t="s">
        <v>71</v>
      </c>
      <c r="D37" s="33">
        <v>101100</v>
      </c>
      <c r="E37" s="33">
        <v>120830</v>
      </c>
      <c r="F37" s="33">
        <f t="shared" si="1"/>
        <v>19730</v>
      </c>
      <c r="G37" s="15">
        <f t="shared" si="2"/>
        <v>119.51533135509396</v>
      </c>
    </row>
    <row r="38" spans="1:7" s="20" customFormat="1" ht="93" hidden="1">
      <c r="A38" s="5" t="s">
        <v>75</v>
      </c>
      <c r="B38" s="7">
        <v>22012900</v>
      </c>
      <c r="C38" s="31" t="s">
        <v>73</v>
      </c>
      <c r="D38" s="33">
        <v>5700</v>
      </c>
      <c r="E38" s="33">
        <v>7684</v>
      </c>
      <c r="F38" s="33">
        <f t="shared" si="1"/>
        <v>1984</v>
      </c>
      <c r="G38" s="15">
        <f t="shared" si="2"/>
        <v>134.80701754385964</v>
      </c>
    </row>
    <row r="39" spans="1:7" s="20" customFormat="1" ht="51.75" customHeight="1">
      <c r="A39" s="5" t="s">
        <v>28</v>
      </c>
      <c r="B39" s="7">
        <v>22080400</v>
      </c>
      <c r="C39" s="8" t="s">
        <v>7</v>
      </c>
      <c r="D39" s="33">
        <v>370000</v>
      </c>
      <c r="E39" s="33">
        <v>411565.33</v>
      </c>
      <c r="F39" s="33">
        <f t="shared" si="1"/>
        <v>41565.330000000016</v>
      </c>
      <c r="G39" s="15">
        <f t="shared" si="2"/>
        <v>111.23387297297297</v>
      </c>
    </row>
    <row r="40" spans="1:7" s="20" customFormat="1" ht="21.75" customHeight="1">
      <c r="A40" s="5" t="s">
        <v>54</v>
      </c>
      <c r="B40" s="7">
        <v>22090000</v>
      </c>
      <c r="C40" s="8" t="s">
        <v>8</v>
      </c>
      <c r="D40" s="33">
        <v>24000</v>
      </c>
      <c r="E40" s="33">
        <v>29796.14</v>
      </c>
      <c r="F40" s="33">
        <f t="shared" si="1"/>
        <v>5796.139999999999</v>
      </c>
      <c r="G40" s="15">
        <f t="shared" si="2"/>
        <v>124.15058333333333</v>
      </c>
    </row>
    <row r="41" spans="1:7" s="20" customFormat="1" ht="18" customHeight="1">
      <c r="A41" s="5" t="s">
        <v>66</v>
      </c>
      <c r="B41" s="7">
        <v>24060300</v>
      </c>
      <c r="C41" s="8" t="s">
        <v>22</v>
      </c>
      <c r="D41" s="33">
        <v>249200</v>
      </c>
      <c r="E41" s="33">
        <v>337173.05</v>
      </c>
      <c r="F41" s="33">
        <f t="shared" si="1"/>
        <v>87973.04999999999</v>
      </c>
      <c r="G41" s="15">
        <f t="shared" si="2"/>
        <v>135.30218699839486</v>
      </c>
    </row>
    <row r="42" spans="1:7" s="20" customFormat="1" ht="18" customHeight="1">
      <c r="A42" s="5" t="s">
        <v>44</v>
      </c>
      <c r="B42" s="7">
        <v>24060600</v>
      </c>
      <c r="C42" s="8" t="s">
        <v>139</v>
      </c>
      <c r="D42" s="33">
        <v>0</v>
      </c>
      <c r="E42" s="33">
        <v>28</v>
      </c>
      <c r="F42" s="33">
        <f t="shared" si="1"/>
        <v>28</v>
      </c>
      <c r="G42" s="15" t="s">
        <v>52</v>
      </c>
    </row>
    <row r="43" spans="1:7" s="20" customFormat="1" ht="20.25" customHeight="1">
      <c r="A43" s="5" t="s">
        <v>29</v>
      </c>
      <c r="B43" s="7">
        <v>30000000</v>
      </c>
      <c r="C43" s="8" t="s">
        <v>10</v>
      </c>
      <c r="D43" s="33">
        <f>D44+D45</f>
        <v>6800</v>
      </c>
      <c r="E43" s="33">
        <f>E44+E45</f>
        <v>6804.29</v>
      </c>
      <c r="F43" s="33">
        <f t="shared" si="1"/>
        <v>4.289999999999964</v>
      </c>
      <c r="G43" s="15">
        <f t="shared" si="2"/>
        <v>100.0630882352941</v>
      </c>
    </row>
    <row r="44" spans="1:7" s="20" customFormat="1" ht="62.25">
      <c r="A44" s="5" t="s">
        <v>30</v>
      </c>
      <c r="B44" s="7">
        <v>31010200</v>
      </c>
      <c r="C44" s="8" t="s">
        <v>59</v>
      </c>
      <c r="D44" s="33">
        <v>6800</v>
      </c>
      <c r="E44" s="33">
        <v>6800</v>
      </c>
      <c r="F44" s="33">
        <f t="shared" si="1"/>
        <v>0</v>
      </c>
      <c r="G44" s="15">
        <f t="shared" si="2"/>
        <v>100</v>
      </c>
    </row>
    <row r="45" spans="1:7" s="20" customFormat="1" ht="30.75">
      <c r="A45" s="5" t="s">
        <v>77</v>
      </c>
      <c r="B45" s="7">
        <v>31020000</v>
      </c>
      <c r="C45" s="8" t="s">
        <v>97</v>
      </c>
      <c r="D45" s="33">
        <v>0</v>
      </c>
      <c r="E45" s="33">
        <v>4.29</v>
      </c>
      <c r="F45" s="33">
        <f t="shared" si="1"/>
        <v>4.29</v>
      </c>
      <c r="G45" s="15" t="s">
        <v>52</v>
      </c>
    </row>
    <row r="46" spans="1:7" s="20" customFormat="1" ht="43.5" customHeight="1">
      <c r="A46" s="57" t="s">
        <v>141</v>
      </c>
      <c r="B46" s="58"/>
      <c r="C46" s="58"/>
      <c r="D46" s="33">
        <f>D14+D29+D43</f>
        <v>415600000</v>
      </c>
      <c r="E46" s="33">
        <f>E14+E29+E43</f>
        <v>466161235.15</v>
      </c>
      <c r="F46" s="33">
        <f t="shared" si="1"/>
        <v>50561235.149999976</v>
      </c>
      <c r="G46" s="15">
        <f aca="true" t="shared" si="3" ref="G46:G75">E46/D46*100</f>
        <v>112.16584098893165</v>
      </c>
    </row>
    <row r="47" spans="1:7" s="20" customFormat="1" ht="20.25" customHeight="1">
      <c r="A47" s="5" t="s">
        <v>31</v>
      </c>
      <c r="B47" s="7">
        <v>40000000</v>
      </c>
      <c r="C47" s="8" t="s">
        <v>11</v>
      </c>
      <c r="D47" s="33">
        <f>D51+D48+D56</f>
        <v>80729493</v>
      </c>
      <c r="E47" s="33">
        <f>E51+E48+E56</f>
        <v>76388897.5</v>
      </c>
      <c r="F47" s="33">
        <f t="shared" si="1"/>
        <v>-4340595.5</v>
      </c>
      <c r="G47" s="15">
        <f t="shared" si="3"/>
        <v>94.62328408280726</v>
      </c>
    </row>
    <row r="48" spans="1:7" s="20" customFormat="1" ht="15" customHeight="1" hidden="1">
      <c r="A48" s="5" t="s">
        <v>32</v>
      </c>
      <c r="B48" s="7">
        <v>41020000</v>
      </c>
      <c r="C48" s="8" t="s">
        <v>12</v>
      </c>
      <c r="D48" s="33">
        <f>D49+D50</f>
        <v>0</v>
      </c>
      <c r="E48" s="33">
        <f>E49+E50</f>
        <v>0</v>
      </c>
      <c r="F48" s="33">
        <f t="shared" si="1"/>
        <v>0</v>
      </c>
      <c r="G48" s="15" t="e">
        <f t="shared" si="3"/>
        <v>#DIV/0!</v>
      </c>
    </row>
    <row r="49" spans="1:7" s="20" customFormat="1" ht="0.75" customHeight="1" hidden="1">
      <c r="A49" s="5" t="s">
        <v>33</v>
      </c>
      <c r="B49" s="7">
        <v>41020601</v>
      </c>
      <c r="C49" s="8" t="s">
        <v>13</v>
      </c>
      <c r="D49" s="33"/>
      <c r="E49" s="33"/>
      <c r="F49" s="33">
        <f t="shared" si="1"/>
        <v>0</v>
      </c>
      <c r="G49" s="15" t="e">
        <f t="shared" si="3"/>
        <v>#DIV/0!</v>
      </c>
    </row>
    <row r="50" spans="1:7" s="20" customFormat="1" ht="46.5" hidden="1">
      <c r="A50" s="5" t="s">
        <v>42</v>
      </c>
      <c r="B50" s="7">
        <v>41021201</v>
      </c>
      <c r="C50" s="8" t="s">
        <v>43</v>
      </c>
      <c r="D50" s="33"/>
      <c r="E50" s="33"/>
      <c r="F50" s="33">
        <f t="shared" si="1"/>
        <v>0</v>
      </c>
      <c r="G50" s="15" t="e">
        <f t="shared" si="3"/>
        <v>#DIV/0!</v>
      </c>
    </row>
    <row r="51" spans="1:7" s="20" customFormat="1" ht="15">
      <c r="A51" s="5" t="s">
        <v>32</v>
      </c>
      <c r="B51" s="7">
        <v>41030000</v>
      </c>
      <c r="C51" s="8" t="s">
        <v>98</v>
      </c>
      <c r="D51" s="33">
        <f>SUM(D52:D55)</f>
        <v>67453263</v>
      </c>
      <c r="E51" s="33">
        <f>SUM(E52:E55)</f>
        <v>63175874</v>
      </c>
      <c r="F51" s="33">
        <f t="shared" si="1"/>
        <v>-4277389</v>
      </c>
      <c r="G51" s="15">
        <f t="shared" si="3"/>
        <v>93.65873671671005</v>
      </c>
    </row>
    <row r="52" spans="1:7" s="20" customFormat="1" ht="22.5" customHeight="1">
      <c r="A52" s="5" t="s">
        <v>33</v>
      </c>
      <c r="B52" s="7">
        <v>41033900</v>
      </c>
      <c r="C52" s="30" t="s">
        <v>60</v>
      </c>
      <c r="D52" s="33">
        <v>54926700</v>
      </c>
      <c r="E52" s="33">
        <v>54926700</v>
      </c>
      <c r="F52" s="33">
        <f t="shared" si="1"/>
        <v>0</v>
      </c>
      <c r="G52" s="15">
        <f t="shared" si="3"/>
        <v>100</v>
      </c>
    </row>
    <row r="53" spans="1:7" s="20" customFormat="1" ht="21" customHeight="1">
      <c r="A53" s="5" t="s">
        <v>50</v>
      </c>
      <c r="B53" s="7">
        <v>41034200</v>
      </c>
      <c r="C53" s="30" t="s">
        <v>61</v>
      </c>
      <c r="D53" s="33">
        <v>7787500</v>
      </c>
      <c r="E53" s="33">
        <v>7787500</v>
      </c>
      <c r="F53" s="33">
        <f t="shared" si="1"/>
        <v>0</v>
      </c>
      <c r="G53" s="15">
        <f t="shared" si="3"/>
        <v>100</v>
      </c>
    </row>
    <row r="54" spans="1:7" s="20" customFormat="1" ht="48" customHeight="1" hidden="1">
      <c r="A54" s="5" t="s">
        <v>51</v>
      </c>
      <c r="B54" s="7">
        <v>41034500</v>
      </c>
      <c r="C54" s="30" t="s">
        <v>76</v>
      </c>
      <c r="D54" s="33"/>
      <c r="E54" s="33"/>
      <c r="F54" s="33">
        <f t="shared" si="1"/>
        <v>0</v>
      </c>
      <c r="G54" s="15" t="e">
        <f t="shared" si="3"/>
        <v>#DIV/0!</v>
      </c>
    </row>
    <row r="55" spans="1:7" s="20" customFormat="1" ht="53.25" customHeight="1">
      <c r="A55" s="5" t="s">
        <v>51</v>
      </c>
      <c r="B55" s="7">
        <v>41035100</v>
      </c>
      <c r="C55" s="30" t="s">
        <v>67</v>
      </c>
      <c r="D55" s="33">
        <v>4739063</v>
      </c>
      <c r="E55" s="33">
        <v>461674</v>
      </c>
      <c r="F55" s="33">
        <f t="shared" si="1"/>
        <v>-4277389</v>
      </c>
      <c r="G55" s="15">
        <f t="shared" si="3"/>
        <v>9.741883574875455</v>
      </c>
    </row>
    <row r="56" spans="1:7" s="20" customFormat="1" ht="15">
      <c r="A56" s="5" t="s">
        <v>89</v>
      </c>
      <c r="B56" s="7">
        <v>41050000</v>
      </c>
      <c r="C56" s="30" t="s">
        <v>99</v>
      </c>
      <c r="D56" s="33">
        <f>SUM(D64:D74)</f>
        <v>13276230</v>
      </c>
      <c r="E56" s="33">
        <f>SUM(E64:E74)</f>
        <v>13213023.5</v>
      </c>
      <c r="F56" s="33">
        <f t="shared" si="1"/>
        <v>-63206.5</v>
      </c>
      <c r="G56" s="15">
        <f t="shared" si="3"/>
        <v>99.52391228534005</v>
      </c>
    </row>
    <row r="57" spans="1:7" s="20" customFormat="1" ht="118.5" customHeight="1" hidden="1">
      <c r="A57" s="5" t="s">
        <v>90</v>
      </c>
      <c r="B57" s="7">
        <v>41050100</v>
      </c>
      <c r="C57" s="30" t="s">
        <v>100</v>
      </c>
      <c r="D57" s="33"/>
      <c r="E57" s="33"/>
      <c r="F57" s="33">
        <f t="shared" si="1"/>
        <v>0</v>
      </c>
      <c r="G57" s="15" t="e">
        <f t="shared" si="3"/>
        <v>#DIV/0!</v>
      </c>
    </row>
    <row r="58" spans="1:7" s="20" customFormat="1" ht="72" customHeight="1" hidden="1">
      <c r="A58" s="5" t="s">
        <v>91</v>
      </c>
      <c r="B58" s="7">
        <v>41050200</v>
      </c>
      <c r="C58" s="30" t="s">
        <v>101</v>
      </c>
      <c r="D58" s="33"/>
      <c r="E58" s="33"/>
      <c r="F58" s="33">
        <f t="shared" si="1"/>
        <v>0</v>
      </c>
      <c r="G58" s="15" t="e">
        <f t="shared" si="3"/>
        <v>#DIV/0!</v>
      </c>
    </row>
    <row r="59" spans="1:7" s="20" customFormat="1" ht="181.5" customHeight="1" hidden="1">
      <c r="A59" s="5" t="s">
        <v>92</v>
      </c>
      <c r="B59" s="7">
        <v>41050300</v>
      </c>
      <c r="C59" s="30" t="s">
        <v>102</v>
      </c>
      <c r="D59" s="33"/>
      <c r="E59" s="33"/>
      <c r="F59" s="33">
        <f t="shared" si="1"/>
        <v>0</v>
      </c>
      <c r="G59" s="15" t="e">
        <f t="shared" si="3"/>
        <v>#DIV/0!</v>
      </c>
    </row>
    <row r="60" spans="1:7" s="20" customFormat="1" ht="85.5" customHeight="1" hidden="1">
      <c r="A60" s="5" t="s">
        <v>93</v>
      </c>
      <c r="B60" s="7">
        <v>41050400</v>
      </c>
      <c r="C60" s="30" t="s">
        <v>114</v>
      </c>
      <c r="D60" s="33"/>
      <c r="E60" s="33"/>
      <c r="F60" s="33">
        <f t="shared" si="1"/>
        <v>0</v>
      </c>
      <c r="G60" s="15" t="e">
        <f t="shared" si="3"/>
        <v>#DIV/0!</v>
      </c>
    </row>
    <row r="61" spans="1:7" s="20" customFormat="1" ht="147.75" customHeight="1" hidden="1">
      <c r="A61" s="5" t="s">
        <v>94</v>
      </c>
      <c r="B61" s="7">
        <v>41050700</v>
      </c>
      <c r="C61" s="32" t="s">
        <v>103</v>
      </c>
      <c r="D61" s="33"/>
      <c r="E61" s="33"/>
      <c r="F61" s="33">
        <f t="shared" si="1"/>
        <v>0</v>
      </c>
      <c r="G61" s="15" t="e">
        <f t="shared" si="3"/>
        <v>#DIV/0!</v>
      </c>
    </row>
    <row r="62" spans="1:7" s="20" customFormat="1" ht="70.5" customHeight="1" hidden="1">
      <c r="A62" s="5" t="s">
        <v>95</v>
      </c>
      <c r="B62" s="7">
        <v>41050800</v>
      </c>
      <c r="C62" s="32" t="s">
        <v>115</v>
      </c>
      <c r="D62" s="33"/>
      <c r="E62" s="33"/>
      <c r="F62" s="33">
        <f t="shared" si="1"/>
        <v>0</v>
      </c>
      <c r="G62" s="15" t="e">
        <f t="shared" si="3"/>
        <v>#DIV/0!</v>
      </c>
    </row>
    <row r="63" spans="1:7" s="20" customFormat="1" ht="103.5" customHeight="1" hidden="1">
      <c r="A63" s="5" t="s">
        <v>96</v>
      </c>
      <c r="B63" s="7">
        <v>41050900</v>
      </c>
      <c r="C63" s="32" t="s">
        <v>126</v>
      </c>
      <c r="D63" s="33"/>
      <c r="E63" s="33"/>
      <c r="F63" s="33">
        <f t="shared" si="1"/>
        <v>0</v>
      </c>
      <c r="G63" s="15" t="e">
        <f>E63/D63*100</f>
        <v>#DIV/0!</v>
      </c>
    </row>
    <row r="64" spans="1:7" s="20" customFormat="1" ht="40.5" customHeight="1">
      <c r="A64" s="5" t="s">
        <v>90</v>
      </c>
      <c r="B64" s="7">
        <v>41051000</v>
      </c>
      <c r="C64" s="32" t="s">
        <v>111</v>
      </c>
      <c r="D64" s="33">
        <v>1236371</v>
      </c>
      <c r="E64" s="33">
        <v>1236371</v>
      </c>
      <c r="F64" s="33">
        <f t="shared" si="1"/>
        <v>0</v>
      </c>
      <c r="G64" s="15">
        <f t="shared" si="3"/>
        <v>100</v>
      </c>
    </row>
    <row r="65" spans="1:7" s="20" customFormat="1" ht="34.5" customHeight="1">
      <c r="A65" s="5" t="s">
        <v>91</v>
      </c>
      <c r="B65" s="7">
        <v>41051100</v>
      </c>
      <c r="C65" s="32" t="s">
        <v>130</v>
      </c>
      <c r="D65" s="33">
        <v>600000</v>
      </c>
      <c r="E65" s="33">
        <v>600000</v>
      </c>
      <c r="F65" s="33">
        <f t="shared" si="1"/>
        <v>0</v>
      </c>
      <c r="G65" s="15">
        <f t="shared" si="3"/>
        <v>100</v>
      </c>
    </row>
    <row r="66" spans="1:7" s="20" customFormat="1" ht="48.75" customHeight="1">
      <c r="A66" s="5" t="s">
        <v>92</v>
      </c>
      <c r="B66" s="7">
        <v>41051200</v>
      </c>
      <c r="C66" s="32" t="s">
        <v>108</v>
      </c>
      <c r="D66" s="33">
        <v>54497</v>
      </c>
      <c r="E66" s="33">
        <v>54497</v>
      </c>
      <c r="F66" s="33">
        <f t="shared" si="1"/>
        <v>0</v>
      </c>
      <c r="G66" s="15">
        <f t="shared" si="3"/>
        <v>100</v>
      </c>
    </row>
    <row r="67" spans="1:7" s="20" customFormat="1" ht="46.5" customHeight="1">
      <c r="A67" s="5" t="s">
        <v>129</v>
      </c>
      <c r="B67" s="7">
        <v>41051400</v>
      </c>
      <c r="C67" s="32" t="s">
        <v>109</v>
      </c>
      <c r="D67" s="33">
        <v>1071390</v>
      </c>
      <c r="E67" s="33">
        <v>1071390</v>
      </c>
      <c r="F67" s="33">
        <f t="shared" si="1"/>
        <v>0</v>
      </c>
      <c r="G67" s="15">
        <f t="shared" si="3"/>
        <v>100</v>
      </c>
    </row>
    <row r="68" spans="1:7" s="20" customFormat="1" ht="35.25" customHeight="1">
      <c r="A68" s="5" t="s">
        <v>94</v>
      </c>
      <c r="B68" s="7">
        <v>41051500</v>
      </c>
      <c r="C68" s="30" t="s">
        <v>104</v>
      </c>
      <c r="D68" s="33">
        <v>220500</v>
      </c>
      <c r="E68" s="33">
        <v>220500</v>
      </c>
      <c r="F68" s="33">
        <f t="shared" si="1"/>
        <v>0</v>
      </c>
      <c r="G68" s="15">
        <f t="shared" si="3"/>
        <v>100</v>
      </c>
    </row>
    <row r="69" spans="1:7" s="20" customFormat="1" ht="46.5" hidden="1">
      <c r="A69" s="5" t="s">
        <v>127</v>
      </c>
      <c r="B69" s="7">
        <v>41051600</v>
      </c>
      <c r="C69" s="30" t="s">
        <v>113</v>
      </c>
      <c r="D69" s="33"/>
      <c r="E69" s="33"/>
      <c r="F69" s="33">
        <f>E69-D69</f>
        <v>0</v>
      </c>
      <c r="G69" s="15" t="e">
        <f>E69/D69*100</f>
        <v>#DIV/0!</v>
      </c>
    </row>
    <row r="70" spans="1:7" s="20" customFormat="1" ht="46.5" hidden="1">
      <c r="A70" s="5" t="s">
        <v>128</v>
      </c>
      <c r="B70" s="7">
        <v>41052000</v>
      </c>
      <c r="C70" s="30" t="s">
        <v>105</v>
      </c>
      <c r="D70" s="33"/>
      <c r="E70" s="33"/>
      <c r="F70" s="33">
        <f>E70-D70</f>
        <v>0</v>
      </c>
      <c r="G70" s="15" t="e">
        <f>E70/D70*100</f>
        <v>#DIV/0!</v>
      </c>
    </row>
    <row r="71" spans="1:7" s="20" customFormat="1" ht="50.25" customHeight="1">
      <c r="A71" s="5" t="s">
        <v>135</v>
      </c>
      <c r="B71" s="7">
        <v>41053000</v>
      </c>
      <c r="C71" s="30" t="s">
        <v>137</v>
      </c>
      <c r="D71" s="33">
        <v>1382372</v>
      </c>
      <c r="E71" s="33">
        <v>1382212</v>
      </c>
      <c r="F71" s="33">
        <f>E71-D71</f>
        <v>-160</v>
      </c>
      <c r="G71" s="15">
        <f>E71/D71*100</f>
        <v>99.9884256914926</v>
      </c>
    </row>
    <row r="72" spans="1:7" s="20" customFormat="1" ht="20.25" customHeight="1">
      <c r="A72" s="5" t="s">
        <v>96</v>
      </c>
      <c r="B72" s="7">
        <v>41053900</v>
      </c>
      <c r="C72" s="30" t="s">
        <v>62</v>
      </c>
      <c r="D72" s="33">
        <v>7689200</v>
      </c>
      <c r="E72" s="33">
        <v>7626153.5</v>
      </c>
      <c r="F72" s="33">
        <f t="shared" si="1"/>
        <v>-63046.5</v>
      </c>
      <c r="G72" s="15">
        <f t="shared" si="3"/>
        <v>99.18006424595536</v>
      </c>
    </row>
    <row r="73" spans="1:7" s="20" customFormat="1" ht="62.25" hidden="1">
      <c r="A73" s="5" t="s">
        <v>46</v>
      </c>
      <c r="B73" s="7">
        <v>41037001</v>
      </c>
      <c r="C73" s="8" t="s">
        <v>45</v>
      </c>
      <c r="D73" s="33"/>
      <c r="E73" s="33"/>
      <c r="F73" s="33">
        <f t="shared" si="1"/>
        <v>0</v>
      </c>
      <c r="G73" s="15" t="e">
        <f t="shared" si="3"/>
        <v>#DIV/0!</v>
      </c>
    </row>
    <row r="74" spans="1:7" s="20" customFormat="1" ht="51.75" customHeight="1">
      <c r="A74" s="5" t="s">
        <v>136</v>
      </c>
      <c r="B74" s="7">
        <v>41055000</v>
      </c>
      <c r="C74" s="8" t="s">
        <v>131</v>
      </c>
      <c r="D74" s="33">
        <v>1021900</v>
      </c>
      <c r="E74" s="33">
        <v>1021900</v>
      </c>
      <c r="F74" s="33">
        <f t="shared" si="1"/>
        <v>0</v>
      </c>
      <c r="G74" s="15">
        <f t="shared" si="3"/>
        <v>100</v>
      </c>
    </row>
    <row r="75" spans="1:7" s="20" customFormat="1" ht="37.5" customHeight="1">
      <c r="A75" s="57" t="s">
        <v>140</v>
      </c>
      <c r="B75" s="58"/>
      <c r="C75" s="58"/>
      <c r="D75" s="33">
        <f>D46+D47</f>
        <v>496329493</v>
      </c>
      <c r="E75" s="33">
        <f>E46+E47</f>
        <v>542550132.65</v>
      </c>
      <c r="F75" s="33">
        <f t="shared" si="1"/>
        <v>46220639.649999976</v>
      </c>
      <c r="G75" s="15">
        <f t="shared" si="3"/>
        <v>109.31249105722596</v>
      </c>
    </row>
    <row r="76" spans="1:7" s="22" customFormat="1" ht="30" customHeight="1">
      <c r="A76" s="63" t="s">
        <v>36</v>
      </c>
      <c r="B76" s="64"/>
      <c r="C76" s="64"/>
      <c r="D76" s="64"/>
      <c r="E76" s="64"/>
      <c r="F76" s="64"/>
      <c r="G76" s="64"/>
    </row>
    <row r="77" spans="1:7" s="20" customFormat="1" ht="25.5" customHeight="1">
      <c r="A77" s="5">
        <v>1</v>
      </c>
      <c r="B77" s="7">
        <v>10000000</v>
      </c>
      <c r="C77" s="8" t="s">
        <v>2</v>
      </c>
      <c r="D77" s="33">
        <f>D80+D78+D79</f>
        <v>180000</v>
      </c>
      <c r="E77" s="33">
        <f>E80+E78+E79</f>
        <v>184226.8</v>
      </c>
      <c r="F77" s="33">
        <f aca="true" t="shared" si="4" ref="F77:F95">E77-D77</f>
        <v>4226.799999999988</v>
      </c>
      <c r="G77" s="15">
        <f>E77/D77*100</f>
        <v>102.34822222222222</v>
      </c>
    </row>
    <row r="78" spans="1:7" s="20" customFormat="1" ht="41.25" customHeight="1" hidden="1">
      <c r="A78" s="5" t="s">
        <v>18</v>
      </c>
      <c r="B78" s="7">
        <v>12020000</v>
      </c>
      <c r="C78" s="8" t="s">
        <v>87</v>
      </c>
      <c r="D78" s="33">
        <v>0</v>
      </c>
      <c r="E78" s="33">
        <v>0</v>
      </c>
      <c r="F78" s="33">
        <f>E78-D78</f>
        <v>0</v>
      </c>
      <c r="G78" s="15" t="s">
        <v>52</v>
      </c>
    </row>
    <row r="79" spans="1:7" s="20" customFormat="1" ht="69.75" customHeight="1" hidden="1">
      <c r="A79" s="5" t="s">
        <v>19</v>
      </c>
      <c r="B79" s="7">
        <v>18041500</v>
      </c>
      <c r="C79" s="8" t="s">
        <v>63</v>
      </c>
      <c r="D79" s="33">
        <v>0</v>
      </c>
      <c r="E79" s="33">
        <v>0</v>
      </c>
      <c r="F79" s="33">
        <f>E79-D79</f>
        <v>0</v>
      </c>
      <c r="G79" s="15" t="s">
        <v>52</v>
      </c>
    </row>
    <row r="80" spans="1:7" s="20" customFormat="1" ht="24" customHeight="1">
      <c r="A80" s="5" t="s">
        <v>17</v>
      </c>
      <c r="B80" s="7">
        <v>19000000</v>
      </c>
      <c r="C80" s="8" t="s">
        <v>4</v>
      </c>
      <c r="D80" s="33">
        <v>180000</v>
      </c>
      <c r="E80" s="33">
        <v>184226.8</v>
      </c>
      <c r="F80" s="33">
        <f t="shared" si="4"/>
        <v>4226.799999999988</v>
      </c>
      <c r="G80" s="15">
        <f>E80/D80*100</f>
        <v>102.34822222222222</v>
      </c>
    </row>
    <row r="81" spans="1:7" s="20" customFormat="1" ht="78" hidden="1">
      <c r="A81" s="5" t="s">
        <v>37</v>
      </c>
      <c r="B81" s="7">
        <v>18041500</v>
      </c>
      <c r="C81" s="13" t="s">
        <v>63</v>
      </c>
      <c r="D81" s="33"/>
      <c r="E81" s="33"/>
      <c r="F81" s="33">
        <f t="shared" si="4"/>
        <v>0</v>
      </c>
      <c r="G81" s="15" t="s">
        <v>52</v>
      </c>
    </row>
    <row r="82" spans="1:7" s="20" customFormat="1" ht="23.25" customHeight="1">
      <c r="A82" s="5" t="s">
        <v>23</v>
      </c>
      <c r="B82" s="7">
        <v>20000000</v>
      </c>
      <c r="C82" s="8" t="s">
        <v>5</v>
      </c>
      <c r="D82" s="33">
        <f>D84+D85+D83</f>
        <v>9124531</v>
      </c>
      <c r="E82" s="33">
        <f>E84+E85+E83</f>
        <v>7505101.590000001</v>
      </c>
      <c r="F82" s="33">
        <f t="shared" si="4"/>
        <v>-1619429.4099999992</v>
      </c>
      <c r="G82" s="15">
        <f>E82/D82*100</f>
        <v>82.25191618067824</v>
      </c>
    </row>
    <row r="83" spans="1:7" s="20" customFormat="1" ht="54" customHeight="1">
      <c r="A83" s="5" t="s">
        <v>24</v>
      </c>
      <c r="B83" s="7">
        <v>24062100</v>
      </c>
      <c r="C83" s="8" t="s">
        <v>132</v>
      </c>
      <c r="D83" s="33">
        <v>0</v>
      </c>
      <c r="E83" s="33">
        <v>11882.69</v>
      </c>
      <c r="F83" s="33">
        <f t="shared" si="4"/>
        <v>11882.69</v>
      </c>
      <c r="G83" s="15" t="s">
        <v>52</v>
      </c>
    </row>
    <row r="84" spans="1:7" s="20" customFormat="1" ht="31.5" customHeight="1">
      <c r="A84" s="5" t="s">
        <v>25</v>
      </c>
      <c r="B84" s="7">
        <v>24170000</v>
      </c>
      <c r="C84" s="8" t="s">
        <v>47</v>
      </c>
      <c r="D84" s="33">
        <v>33163</v>
      </c>
      <c r="E84" s="33">
        <v>73163</v>
      </c>
      <c r="F84" s="33">
        <f t="shared" si="4"/>
        <v>40000</v>
      </c>
      <c r="G84" s="15">
        <f aca="true" t="shared" si="5" ref="G84:G89">E84/D84*100</f>
        <v>220.616349546181</v>
      </c>
    </row>
    <row r="85" spans="1:7" s="20" customFormat="1" ht="27" customHeight="1">
      <c r="A85" s="5" t="s">
        <v>26</v>
      </c>
      <c r="B85" s="7">
        <v>25000000</v>
      </c>
      <c r="C85" s="8" t="s">
        <v>9</v>
      </c>
      <c r="D85" s="33">
        <v>9091368</v>
      </c>
      <c r="E85" s="33">
        <v>7420055.9</v>
      </c>
      <c r="F85" s="33">
        <f t="shared" si="4"/>
        <v>-1671312.0999999996</v>
      </c>
      <c r="G85" s="15">
        <f t="shared" si="5"/>
        <v>81.61649489933748</v>
      </c>
    </row>
    <row r="86" spans="1:7" s="20" customFormat="1" ht="22.5" customHeight="1">
      <c r="A86" s="5" t="s">
        <v>29</v>
      </c>
      <c r="B86" s="7">
        <v>30000000</v>
      </c>
      <c r="C86" s="8" t="s">
        <v>10</v>
      </c>
      <c r="D86" s="33">
        <f>D88+D87</f>
        <v>0</v>
      </c>
      <c r="E86" s="33">
        <f>E88+E87</f>
        <v>9961.7</v>
      </c>
      <c r="F86" s="33">
        <f t="shared" si="4"/>
        <v>9961.7</v>
      </c>
      <c r="G86" s="15" t="s">
        <v>52</v>
      </c>
    </row>
    <row r="87" spans="1:7" s="20" customFormat="1" ht="46.5" hidden="1">
      <c r="A87" s="5" t="s">
        <v>30</v>
      </c>
      <c r="B87" s="7">
        <v>31030000</v>
      </c>
      <c r="C87" s="8" t="s">
        <v>78</v>
      </c>
      <c r="D87" s="33">
        <v>0</v>
      </c>
      <c r="E87" s="33"/>
      <c r="F87" s="33">
        <f t="shared" si="4"/>
        <v>0</v>
      </c>
      <c r="G87" s="15" t="s">
        <v>52</v>
      </c>
    </row>
    <row r="88" spans="1:7" s="20" customFormat="1" ht="62.25">
      <c r="A88" s="5" t="s">
        <v>77</v>
      </c>
      <c r="B88" s="7">
        <v>33010100</v>
      </c>
      <c r="C88" s="8" t="s">
        <v>138</v>
      </c>
      <c r="D88" s="33">
        <v>0</v>
      </c>
      <c r="E88" s="33">
        <v>9961.7</v>
      </c>
      <c r="F88" s="33">
        <f t="shared" si="4"/>
        <v>9961.7</v>
      </c>
      <c r="G88" s="15" t="s">
        <v>52</v>
      </c>
    </row>
    <row r="89" spans="1:7" s="20" customFormat="1" ht="48" customHeight="1">
      <c r="A89" s="5" t="s">
        <v>145</v>
      </c>
      <c r="B89" s="7">
        <v>50110000</v>
      </c>
      <c r="C89" s="23" t="s">
        <v>64</v>
      </c>
      <c r="D89" s="33">
        <v>41874</v>
      </c>
      <c r="E89" s="33">
        <v>60371.36</v>
      </c>
      <c r="F89" s="33">
        <f t="shared" si="4"/>
        <v>18497.36</v>
      </c>
      <c r="G89" s="15">
        <f t="shared" si="5"/>
        <v>144.1738548980274</v>
      </c>
    </row>
    <row r="90" spans="1:7" s="20" customFormat="1" ht="39" customHeight="1">
      <c r="A90" s="57" t="s">
        <v>116</v>
      </c>
      <c r="B90" s="58"/>
      <c r="C90" s="58"/>
      <c r="D90" s="33">
        <f>D89+D82+D77+D86</f>
        <v>9346405</v>
      </c>
      <c r="E90" s="33">
        <f>E89+E82+E77+E86</f>
        <v>7759661.450000001</v>
      </c>
      <c r="F90" s="33">
        <f t="shared" si="4"/>
        <v>-1586743.5499999989</v>
      </c>
      <c r="G90" s="15">
        <f aca="true" t="shared" si="6" ref="G90:G95">E90/D90*100</f>
        <v>83.02295321035201</v>
      </c>
    </row>
    <row r="91" spans="1:7" s="20" customFormat="1" ht="68.25" customHeight="1" hidden="1">
      <c r="A91" s="5" t="s">
        <v>41</v>
      </c>
      <c r="B91" s="7">
        <v>41035101</v>
      </c>
      <c r="C91" s="24" t="s">
        <v>39</v>
      </c>
      <c r="D91" s="33">
        <v>0</v>
      </c>
      <c r="E91" s="33">
        <v>0</v>
      </c>
      <c r="F91" s="33">
        <f t="shared" si="4"/>
        <v>0</v>
      </c>
      <c r="G91" s="15" t="e">
        <f t="shared" si="6"/>
        <v>#DIV/0!</v>
      </c>
    </row>
    <row r="92" spans="1:7" s="20" customFormat="1" ht="197.25" customHeight="1" hidden="1">
      <c r="A92" s="5" t="s">
        <v>48</v>
      </c>
      <c r="B92" s="7">
        <v>41036601</v>
      </c>
      <c r="C92" s="19" t="s">
        <v>49</v>
      </c>
      <c r="D92" s="33">
        <v>0</v>
      </c>
      <c r="E92" s="33">
        <v>0</v>
      </c>
      <c r="F92" s="33">
        <f t="shared" si="4"/>
        <v>0</v>
      </c>
      <c r="G92" s="15" t="e">
        <f t="shared" si="6"/>
        <v>#DIV/0!</v>
      </c>
    </row>
    <row r="93" spans="1:7" s="20" customFormat="1" ht="76.5" customHeight="1">
      <c r="A93" s="5" t="s">
        <v>117</v>
      </c>
      <c r="B93" s="7">
        <v>41052600</v>
      </c>
      <c r="C93" s="19" t="s">
        <v>143</v>
      </c>
      <c r="D93" s="33">
        <v>3560000</v>
      </c>
      <c r="E93" s="33">
        <v>3560000</v>
      </c>
      <c r="F93" s="33">
        <f t="shared" si="4"/>
        <v>0</v>
      </c>
      <c r="G93" s="15">
        <f t="shared" si="6"/>
        <v>100</v>
      </c>
    </row>
    <row r="94" spans="1:7" s="20" customFormat="1" ht="45" customHeight="1">
      <c r="A94" s="57" t="s">
        <v>142</v>
      </c>
      <c r="B94" s="58"/>
      <c r="C94" s="58"/>
      <c r="D94" s="33">
        <f>D90+D93</f>
        <v>12906405</v>
      </c>
      <c r="E94" s="33">
        <f>E90+E93</f>
        <v>11319661.450000001</v>
      </c>
      <c r="F94" s="33">
        <f t="shared" si="4"/>
        <v>-1586743.5499999989</v>
      </c>
      <c r="G94" s="15">
        <f t="shared" si="6"/>
        <v>87.70576663292374</v>
      </c>
    </row>
    <row r="95" spans="1:7" s="20" customFormat="1" ht="36" customHeight="1">
      <c r="A95" s="57" t="s">
        <v>38</v>
      </c>
      <c r="B95" s="58"/>
      <c r="C95" s="58"/>
      <c r="D95" s="33">
        <f>D94+D75</f>
        <v>509235898</v>
      </c>
      <c r="E95" s="33">
        <f>E94+E75</f>
        <v>553869794.1</v>
      </c>
      <c r="F95" s="33">
        <f t="shared" si="4"/>
        <v>44633896.100000024</v>
      </c>
      <c r="G95" s="15">
        <f t="shared" si="6"/>
        <v>108.7648762145987</v>
      </c>
    </row>
    <row r="96" spans="1:7" s="20" customFormat="1" ht="17.25">
      <c r="A96" s="11"/>
      <c r="B96" s="9"/>
      <c r="C96" s="9"/>
      <c r="D96" s="16"/>
      <c r="E96" s="16"/>
      <c r="F96" s="16"/>
      <c r="G96" s="17"/>
    </row>
    <row r="97" spans="1:7" s="43" customFormat="1" ht="43.5" customHeight="1">
      <c r="A97" s="65" t="s">
        <v>147</v>
      </c>
      <c r="B97" s="65"/>
      <c r="C97" s="65"/>
      <c r="D97" s="65"/>
      <c r="E97" s="42" t="s">
        <v>148</v>
      </c>
      <c r="F97" s="59"/>
      <c r="G97" s="59"/>
    </row>
    <row r="98" spans="1:6" ht="12.75">
      <c r="A98" s="25"/>
      <c r="B98" s="22"/>
      <c r="C98" s="22"/>
      <c r="D98" s="26"/>
      <c r="E98" s="26"/>
      <c r="F98" s="26"/>
    </row>
    <row r="99" spans="1:6" ht="12.75">
      <c r="A99" s="12"/>
      <c r="B99" s="2"/>
      <c r="C99" s="2"/>
      <c r="F99" s="27"/>
    </row>
    <row r="100" spans="1:6" ht="12.75">
      <c r="A100" s="12"/>
      <c r="B100" s="2"/>
      <c r="C100" s="2"/>
      <c r="F100" s="27"/>
    </row>
    <row r="101" spans="1:6" ht="12.75">
      <c r="A101" s="12"/>
      <c r="B101" s="2"/>
      <c r="C101" s="2"/>
      <c r="F101" s="27"/>
    </row>
    <row r="102" spans="1:6" ht="12.75">
      <c r="A102" s="12"/>
      <c r="B102" s="2"/>
      <c r="C102" s="2"/>
      <c r="F102" s="27"/>
    </row>
    <row r="103" spans="1:6" ht="12.75">
      <c r="A103" s="12"/>
      <c r="B103" s="2"/>
      <c r="C103" s="2"/>
      <c r="F103" s="27"/>
    </row>
    <row r="104" spans="1:6" ht="12.75">
      <c r="A104" s="12"/>
      <c r="B104" s="2"/>
      <c r="C104" s="2"/>
      <c r="F104" s="27"/>
    </row>
    <row r="105" spans="1:6" ht="12.75">
      <c r="A105" s="12"/>
      <c r="B105" s="2"/>
      <c r="C105" s="2"/>
      <c r="F105" s="27"/>
    </row>
    <row r="106" spans="1:6" ht="12.75">
      <c r="A106" s="12"/>
      <c r="B106" s="2"/>
      <c r="C106" s="2"/>
      <c r="F106" s="27"/>
    </row>
    <row r="107" spans="1:6" ht="12.75">
      <c r="A107" s="12"/>
      <c r="B107" s="2"/>
      <c r="C107" s="2"/>
      <c r="F107" s="27"/>
    </row>
    <row r="108" spans="1:6" ht="12.75">
      <c r="A108" s="12"/>
      <c r="B108" s="2"/>
      <c r="C108" s="2"/>
      <c r="F108" s="27"/>
    </row>
    <row r="109" spans="1:6" ht="12.75">
      <c r="A109" s="12"/>
      <c r="B109" s="2"/>
      <c r="C109" s="2"/>
      <c r="F109" s="27"/>
    </row>
    <row r="110" spans="1:6" ht="12.75">
      <c r="A110" s="12"/>
      <c r="B110" s="2"/>
      <c r="C110" s="2"/>
      <c r="F110" s="27"/>
    </row>
    <row r="111" spans="1:12" s="18" customFormat="1" ht="12.75">
      <c r="A111" s="12"/>
      <c r="B111" s="2"/>
      <c r="C111" s="2"/>
      <c r="D111" s="27"/>
      <c r="E111" s="27"/>
      <c r="F111" s="27"/>
      <c r="H111" s="1"/>
      <c r="I111" s="1"/>
      <c r="J111" s="1"/>
      <c r="K111" s="1"/>
      <c r="L111" s="1"/>
    </row>
    <row r="112" spans="1:12" s="18" customFormat="1" ht="12.75">
      <c r="A112" s="12"/>
      <c r="B112" s="2"/>
      <c r="C112" s="2"/>
      <c r="D112" s="27"/>
      <c r="E112" s="27"/>
      <c r="F112" s="27"/>
      <c r="H112" s="1"/>
      <c r="I112" s="1"/>
      <c r="J112" s="1"/>
      <c r="K112" s="1"/>
      <c r="L112" s="1"/>
    </row>
    <row r="113" spans="1:12" s="18" customFormat="1" ht="12.75">
      <c r="A113" s="12"/>
      <c r="B113" s="2"/>
      <c r="C113" s="2"/>
      <c r="D113" s="27"/>
      <c r="E113" s="27"/>
      <c r="F113" s="27"/>
      <c r="H113" s="1"/>
      <c r="I113" s="1"/>
      <c r="J113" s="1"/>
      <c r="K113" s="1"/>
      <c r="L113" s="1"/>
    </row>
  </sheetData>
  <sheetProtection/>
  <mergeCells count="19">
    <mergeCell ref="A95:C95"/>
    <mergeCell ref="F97:G97"/>
    <mergeCell ref="A13:G13"/>
    <mergeCell ref="A46:C46"/>
    <mergeCell ref="A75:C75"/>
    <mergeCell ref="A76:G76"/>
    <mergeCell ref="A90:C90"/>
    <mergeCell ref="A94:C94"/>
    <mergeCell ref="A97:D97"/>
    <mergeCell ref="B4:G4"/>
    <mergeCell ref="A5:G5"/>
    <mergeCell ref="A6:G6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35433070866141736" right="0.35433070866141736" top="1.3779527559055118" bottom="0.3937007874015748" header="0" footer="0"/>
  <pageSetup fitToHeight="3" horizontalDpi="600" verticalDpi="600" orientation="landscape" paperSize="9" scale="9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2021-02-12T11:20:31Z</cp:lastPrinted>
  <dcterms:created xsi:type="dcterms:W3CDTF">2011-04-11T13:37:59Z</dcterms:created>
  <dcterms:modified xsi:type="dcterms:W3CDTF">2021-02-12T11:34:55Z</dcterms:modified>
  <cp:category/>
  <cp:version/>
  <cp:contentType/>
  <cp:contentStatus/>
</cp:coreProperties>
</file>